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2015" activeTab="0"/>
  </bookViews>
  <sheets>
    <sheet name="Katalog.hodnoty" sheetId="1" r:id="rId1"/>
  </sheets>
  <externalReferences>
    <externalReference r:id="rId4"/>
  </externalReferences>
  <definedNames>
    <definedName name="\a">'[1]RS80'!#REF!</definedName>
    <definedName name="__123Graph_B" hidden="1">'[1]RS80'!#REF!</definedName>
  </definedNames>
  <calcPr fullCalcOnLoad="1"/>
</workbook>
</file>

<file path=xl/sharedStrings.xml><?xml version="1.0" encoding="utf-8"?>
<sst xmlns="http://schemas.openxmlformats.org/spreadsheetml/2006/main" count="70" uniqueCount="40">
  <si>
    <t>Průměr
mm</t>
  </si>
  <si>
    <r>
      <t>Průřez
mm</t>
    </r>
    <r>
      <rPr>
        <b/>
        <i/>
        <vertAlign val="superscript"/>
        <sz val="10"/>
        <rFont val="Arial CE"/>
        <family val="2"/>
      </rPr>
      <t>2</t>
    </r>
  </si>
  <si>
    <t>Materiál</t>
  </si>
  <si>
    <t>Ohm/m
při 20°C</t>
  </si>
  <si>
    <t>kg/m</t>
  </si>
  <si>
    <t>m/kg</t>
  </si>
  <si>
    <t>Ohm/kg
při 20°C</t>
  </si>
  <si>
    <r>
      <t xml:space="preserve">Měrný odpor
</t>
    </r>
    <r>
      <rPr>
        <b/>
        <i/>
        <sz val="8"/>
        <rFont val="Arial CE"/>
        <family val="2"/>
      </rPr>
      <t>Ohm.mm</t>
    </r>
    <r>
      <rPr>
        <b/>
        <i/>
        <vertAlign val="superscript"/>
        <sz val="8"/>
        <rFont val="Arial CE"/>
        <family val="2"/>
      </rPr>
      <t>2</t>
    </r>
    <r>
      <rPr>
        <b/>
        <i/>
        <sz val="8"/>
        <rFont val="Arial CE"/>
        <family val="2"/>
      </rPr>
      <t>/m</t>
    </r>
  </si>
  <si>
    <r>
      <t>Hustota
g/cm</t>
    </r>
    <r>
      <rPr>
        <b/>
        <i/>
        <vertAlign val="superscript"/>
        <sz val="10"/>
        <rFont val="Arial CE"/>
        <family val="2"/>
      </rPr>
      <t>3</t>
    </r>
  </si>
  <si>
    <t xml:space="preserve">   Slitiny Ni-Cr</t>
  </si>
  <si>
    <t xml:space="preserve">   Slitiny Fe-Cr-Al</t>
  </si>
  <si>
    <t xml:space="preserve">  Slitiny Cu-Ni  </t>
  </si>
  <si>
    <t>KP/ KPX</t>
  </si>
  <si>
    <t>KN/ KNX</t>
  </si>
  <si>
    <t>NP/ NPX</t>
  </si>
  <si>
    <t>NN/ NNX</t>
  </si>
  <si>
    <t>EP/EPX</t>
  </si>
  <si>
    <t xml:space="preserve">EN/ ENX </t>
  </si>
  <si>
    <t>JP/ JPX</t>
  </si>
  <si>
    <t>JN/ JNX</t>
  </si>
  <si>
    <t>TP/ TPX</t>
  </si>
  <si>
    <t>TN/ TNX</t>
  </si>
  <si>
    <r>
      <t>Povrch
cm</t>
    </r>
    <r>
      <rPr>
        <b/>
        <i/>
        <vertAlign val="superscript"/>
        <sz val="10"/>
        <rFont val="Arial CE"/>
        <family val="2"/>
      </rPr>
      <t>2</t>
    </r>
    <r>
      <rPr>
        <b/>
        <i/>
        <sz val="10"/>
        <rFont val="Arial CE"/>
        <family val="2"/>
      </rPr>
      <t>/m</t>
    </r>
  </si>
  <si>
    <t>Resistohm 80</t>
  </si>
  <si>
    <t>Resistohm 70</t>
  </si>
  <si>
    <t>Resistohm 60</t>
  </si>
  <si>
    <t>Resistohm 40</t>
  </si>
  <si>
    <t>Resistohm 30</t>
  </si>
  <si>
    <t>Resistohm 125</t>
  </si>
  <si>
    <t>Resistohm 135</t>
  </si>
  <si>
    <t>Resistohm 140</t>
  </si>
  <si>
    <t>Resistohm 145</t>
  </si>
  <si>
    <t>Resistohm Y</t>
  </si>
  <si>
    <t>CuNi 44</t>
  </si>
  <si>
    <t>CuNi 23 Mn</t>
  </si>
  <si>
    <t>CuNi 10</t>
  </si>
  <si>
    <t>CuNi 6</t>
  </si>
  <si>
    <t>CuNi 2</t>
  </si>
  <si>
    <t>zadejte průměr drátu v mm</t>
  </si>
  <si>
    <t>zadejte požadovanou hodnotu Ohm/m při 20°C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</si>
</sst>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\ &quot;Kč&quot;"/>
    <numFmt numFmtId="166" formatCode="dd/mm/yy"/>
    <numFmt numFmtId="167" formatCode="0.0"/>
    <numFmt numFmtId="168" formatCode="0.0000"/>
    <numFmt numFmtId="169" formatCode="0.00000"/>
    <numFmt numFmtId="170" formatCode="0.00_)"/>
    <numFmt numFmtId="171" formatCode="General_)"/>
    <numFmt numFmtId="172" formatCode="0.000;[Red]0.000"/>
    <numFmt numFmtId="173" formatCode="#,##0.00\ [$EUR]"/>
    <numFmt numFmtId="174" formatCode="0.000_)"/>
    <numFmt numFmtId="175" formatCode="#,##0.000;[Red]#,##0.000"/>
    <numFmt numFmtId="176" formatCode="0.0_ ;[Red]\-0.0\ "/>
    <numFmt numFmtId="177" formatCode="0.000,\t"/>
    <numFmt numFmtId="178" formatCode="General\ \k\g"/>
    <numFmt numFmtId="179" formatCode="mmmm\ yy"/>
    <numFmt numFmtId="180" formatCode="0.0000_)"/>
    <numFmt numFmtId="181" formatCode="0.00000_)"/>
    <numFmt numFmtId="182" formatCode="mmm/yyyy"/>
    <numFmt numFmtId="183" formatCode="0.0_)"/>
    <numFmt numFmtId="184" formatCode="0_)"/>
    <numFmt numFmtId="185" formatCode="[$-405]d\.\ mmmm\ yyyy"/>
    <numFmt numFmtId="186" formatCode="0.00_ ;[Red]\-0.00\ "/>
    <numFmt numFmtId="187" formatCode="0.00;[Red]0.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E+00"/>
    <numFmt numFmtId="192" formatCode="#,##0.000"/>
    <numFmt numFmtId="193" formatCode="#,##0.0"/>
    <numFmt numFmtId="194" formatCode="0.0;[Red]0.0"/>
    <numFmt numFmtId="195" formatCode="0;[Red]0"/>
    <numFmt numFmtId="196" formatCode="0.0000;[Red]0.0000"/>
    <numFmt numFmtId="197" formatCode="#,##0.00\ _F"/>
    <numFmt numFmtId="198" formatCode="[$-407]mmm\.\ yy;@"/>
    <numFmt numFmtId="199" formatCode="#,##0.000\ [$EUR]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Courier"/>
      <family val="3"/>
    </font>
    <font>
      <sz val="10"/>
      <name val="MS Sans Serif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sz val="10"/>
      <name val="Arial CE"/>
      <family val="2"/>
    </font>
    <font>
      <b/>
      <i/>
      <vertAlign val="superscript"/>
      <sz val="10"/>
      <name val="Arial CE"/>
      <family val="2"/>
    </font>
    <font>
      <b/>
      <i/>
      <sz val="8"/>
      <name val="Arial CE"/>
      <family val="2"/>
    </font>
    <font>
      <b/>
      <i/>
      <vertAlign val="superscript"/>
      <sz val="8"/>
      <name val="Arial CE"/>
      <family val="2"/>
    </font>
    <font>
      <b/>
      <sz val="12"/>
      <name val="Arial CE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 CE"/>
      <family val="2"/>
    </font>
    <font>
      <b/>
      <i/>
      <sz val="8"/>
      <name val="Arial"/>
      <family val="2"/>
    </font>
    <font>
      <sz val="10"/>
      <color indexed="10"/>
      <name val="Arial CE"/>
      <family val="0"/>
    </font>
    <font>
      <b/>
      <i/>
      <sz val="24"/>
      <color indexed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</cellStyleXfs>
  <cellXfs count="62">
    <xf numFmtId="0" fontId="0" fillId="0" borderId="0" xfId="0" applyAlignment="1">
      <alignment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center" vertical="center" wrapText="1"/>
      <protection hidden="1"/>
    </xf>
    <xf numFmtId="169" fontId="13" fillId="3" borderId="5" xfId="0" applyNumberFormat="1" applyFont="1" applyFill="1" applyBorder="1" applyAlignment="1" applyProtection="1">
      <alignment/>
      <protection hidden="1"/>
    </xf>
    <xf numFmtId="168" fontId="13" fillId="3" borderId="5" xfId="0" applyNumberFormat="1" applyFont="1" applyFill="1" applyBorder="1" applyAlignment="1" applyProtection="1">
      <alignment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2" fontId="11" fillId="0" borderId="6" xfId="0" applyNumberFormat="1" applyFont="1" applyBorder="1" applyAlignment="1" applyProtection="1">
      <alignment horizontal="center" vertical="center"/>
      <protection hidden="1"/>
    </xf>
    <xf numFmtId="2" fontId="11" fillId="0" borderId="5" xfId="0" applyNumberFormat="1" applyFont="1" applyBorder="1" applyAlignment="1" applyProtection="1">
      <alignment horizontal="center" vertical="center"/>
      <protection hidden="1"/>
    </xf>
    <xf numFmtId="169" fontId="13" fillId="3" borderId="7" xfId="0" applyNumberFormat="1" applyFont="1" applyFill="1" applyBorder="1" applyAlignment="1" applyProtection="1">
      <alignment/>
      <protection hidden="1"/>
    </xf>
    <xf numFmtId="168" fontId="13" fillId="3" borderId="7" xfId="0" applyNumberFormat="1" applyFont="1" applyFill="1" applyBorder="1" applyAlignment="1" applyProtection="1">
      <alignment/>
      <protection hidden="1"/>
    </xf>
    <xf numFmtId="2" fontId="11" fillId="0" borderId="8" xfId="0" applyNumberFormat="1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168" fontId="10" fillId="3" borderId="10" xfId="0" applyNumberFormat="1" applyFont="1" applyFill="1" applyBorder="1" applyAlignment="1" applyProtection="1">
      <alignment horizontal="center" vertical="center" textRotation="90"/>
      <protection hidden="1"/>
    </xf>
    <xf numFmtId="168" fontId="10" fillId="3" borderId="11" xfId="0" applyNumberFormat="1" applyFont="1" applyFill="1" applyBorder="1" applyAlignment="1" applyProtection="1">
      <alignment horizontal="center" vertical="center" textRotation="90"/>
      <protection hidden="1"/>
    </xf>
    <xf numFmtId="168" fontId="10" fillId="3" borderId="12" xfId="0" applyNumberFormat="1" applyFont="1" applyFill="1" applyBorder="1" applyAlignment="1" applyProtection="1">
      <alignment horizontal="center" vertical="center" textRotation="90"/>
      <protection hidden="1"/>
    </xf>
    <xf numFmtId="168" fontId="10" fillId="3" borderId="13" xfId="0" applyNumberFormat="1" applyFont="1" applyFill="1" applyBorder="1" applyAlignment="1" applyProtection="1">
      <alignment horizontal="center" vertical="center" textRotation="90"/>
      <protection hidden="1"/>
    </xf>
    <xf numFmtId="168" fontId="10" fillId="3" borderId="5" xfId="0" applyNumberFormat="1" applyFont="1" applyFill="1" applyBorder="1" applyAlignment="1" applyProtection="1">
      <alignment horizontal="center" vertical="center" textRotation="90"/>
      <protection hidden="1"/>
    </xf>
    <xf numFmtId="168" fontId="10" fillId="3" borderId="7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0" xfId="0" applyAlignment="1" applyProtection="1">
      <alignment/>
      <protection hidden="1"/>
    </xf>
    <xf numFmtId="2" fontId="11" fillId="0" borderId="5" xfId="0" applyNumberFormat="1" applyFont="1" applyBorder="1" applyAlignment="1" applyProtection="1">
      <alignment horizontal="center" vertical="center"/>
      <protection hidden="1"/>
    </xf>
    <xf numFmtId="2" fontId="11" fillId="0" borderId="6" xfId="0" applyNumberFormat="1" applyFont="1" applyBorder="1" applyAlignment="1" applyProtection="1">
      <alignment horizontal="center" vertical="center"/>
      <protection hidden="1"/>
    </xf>
    <xf numFmtId="2" fontId="11" fillId="0" borderId="7" xfId="0" applyNumberFormat="1" applyFont="1" applyBorder="1" applyAlignment="1" applyProtection="1">
      <alignment horizontal="center" vertical="center"/>
      <protection hidden="1"/>
    </xf>
    <xf numFmtId="2" fontId="11" fillId="0" borderId="8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0" fontId="14" fillId="4" borderId="14" xfId="0" applyFont="1" applyFill="1" applyBorder="1" applyAlignment="1" applyProtection="1">
      <alignment horizontal="center"/>
      <protection hidden="1"/>
    </xf>
    <xf numFmtId="0" fontId="14" fillId="4" borderId="15" xfId="0" applyFont="1" applyFill="1" applyBorder="1" applyAlignment="1" applyProtection="1">
      <alignment horizontal="center"/>
      <protection hidden="1"/>
    </xf>
    <xf numFmtId="0" fontId="14" fillId="4" borderId="16" xfId="0" applyFont="1" applyFill="1" applyBorder="1" applyAlignment="1" applyProtection="1">
      <alignment horizontal="center"/>
      <protection hidden="1"/>
    </xf>
    <xf numFmtId="0" fontId="14" fillId="4" borderId="17" xfId="0" applyFont="1" applyFill="1" applyBorder="1" applyAlignment="1" applyProtection="1">
      <alignment horizontal="center"/>
      <protection hidden="1"/>
    </xf>
    <xf numFmtId="0" fontId="14" fillId="4" borderId="18" xfId="0" applyFont="1" applyFill="1" applyBorder="1" applyAlignment="1" applyProtection="1">
      <alignment horizontal="center"/>
      <protection hidden="1"/>
    </xf>
    <xf numFmtId="0" fontId="14" fillId="4" borderId="19" xfId="0" applyFont="1" applyFill="1" applyBorder="1" applyAlignment="1" applyProtection="1">
      <alignment horizontal="center"/>
      <protection hidden="1"/>
    </xf>
    <xf numFmtId="0" fontId="12" fillId="2" borderId="20" xfId="0" applyFont="1" applyFill="1" applyBorder="1" applyAlignment="1" applyProtection="1">
      <alignment horizontal="center"/>
      <protection hidden="1"/>
    </xf>
    <xf numFmtId="0" fontId="12" fillId="2" borderId="2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8" fillId="0" borderId="22" xfId="0" applyFont="1" applyBorder="1" applyAlignment="1" applyProtection="1">
      <alignment horizontal="center"/>
      <protection hidden="1"/>
    </xf>
    <xf numFmtId="0" fontId="8" fillId="0" borderId="23" xfId="0" applyFont="1" applyBorder="1" applyAlignment="1" applyProtection="1">
      <alignment horizontal="center"/>
      <protection hidden="1"/>
    </xf>
    <xf numFmtId="0" fontId="12" fillId="2" borderId="5" xfId="0" applyFont="1" applyFill="1" applyBorder="1" applyAlignment="1" applyProtection="1">
      <alignment horizontal="center"/>
      <protection hidden="1"/>
    </xf>
    <xf numFmtId="2" fontId="0" fillId="0" borderId="6" xfId="0" applyNumberFormat="1" applyBorder="1" applyAlignment="1" applyProtection="1">
      <alignment horizontal="center"/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6" xfId="0" applyFont="1" applyBorder="1" applyAlignment="1" applyProtection="1">
      <alignment horizontal="center"/>
      <protection hidden="1"/>
    </xf>
    <xf numFmtId="0" fontId="12" fillId="2" borderId="7" xfId="0" applyFont="1" applyFill="1" applyBorder="1" applyAlignment="1" applyProtection="1">
      <alignment horizontal="center"/>
      <protection hidden="1"/>
    </xf>
    <xf numFmtId="2" fontId="0" fillId="0" borderId="8" xfId="0" applyNumberFormat="1" applyBorder="1" applyAlignment="1" applyProtection="1">
      <alignment horizontal="center"/>
      <protection hidden="1"/>
    </xf>
    <xf numFmtId="164" fontId="13" fillId="2" borderId="5" xfId="0" applyNumberFormat="1" applyFont="1" applyFill="1" applyBorder="1" applyAlignment="1" applyProtection="1">
      <alignment horizontal="center"/>
      <protection hidden="1"/>
    </xf>
    <xf numFmtId="164" fontId="13" fillId="2" borderId="7" xfId="0" applyNumberFormat="1" applyFont="1" applyFill="1" applyBorder="1" applyAlignment="1" applyProtection="1">
      <alignment horizontal="center"/>
      <protection hidden="1"/>
    </xf>
    <xf numFmtId="0" fontId="6" fillId="3" borderId="24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15" fillId="0" borderId="25" xfId="0" applyFont="1" applyBorder="1" applyAlignment="1">
      <alignment horizontal="left"/>
    </xf>
    <xf numFmtId="0" fontId="15" fillId="0" borderId="0" xfId="0" applyFont="1" applyAlignment="1" applyProtection="1">
      <alignment/>
      <protection hidden="1"/>
    </xf>
    <xf numFmtId="164" fontId="16" fillId="2" borderId="26" xfId="0" applyNumberFormat="1" applyFont="1" applyFill="1" applyBorder="1" applyAlignment="1" applyProtection="1">
      <alignment horizontal="center" vertical="center" textRotation="90"/>
      <protection locked="0"/>
    </xf>
    <xf numFmtId="164" fontId="16" fillId="2" borderId="27" xfId="0" applyNumberFormat="1" applyFont="1" applyFill="1" applyBorder="1" applyAlignment="1" applyProtection="1">
      <alignment horizontal="center" vertical="center" textRotation="90"/>
      <protection locked="0"/>
    </xf>
    <xf numFmtId="164" fontId="16" fillId="2" borderId="28" xfId="0" applyNumberFormat="1" applyFont="1" applyFill="1" applyBorder="1" applyAlignment="1" applyProtection="1">
      <alignment horizontal="center" vertical="center" textRotation="90"/>
      <protection locked="0"/>
    </xf>
    <xf numFmtId="164" fontId="16" fillId="2" borderId="29" xfId="0" applyNumberFormat="1" applyFont="1" applyFill="1" applyBorder="1" applyAlignment="1" applyProtection="1">
      <alignment horizontal="center" vertical="center" textRotation="90"/>
      <protection locked="0"/>
    </xf>
    <xf numFmtId="164" fontId="16" fillId="2" borderId="30" xfId="0" applyNumberFormat="1" applyFont="1" applyFill="1" applyBorder="1" applyAlignment="1" applyProtection="1">
      <alignment horizontal="center" vertical="center" textRotation="90"/>
      <protection locked="0"/>
    </xf>
    <xf numFmtId="164" fontId="16" fillId="2" borderId="31" xfId="0" applyNumberFormat="1" applyFont="1" applyFill="1" applyBorder="1" applyAlignment="1" applyProtection="1">
      <alignment horizontal="center" vertical="center" textRotation="90"/>
      <protection locked="0"/>
    </xf>
    <xf numFmtId="164" fontId="16" fillId="3" borderId="32" xfId="0" applyNumberFormat="1" applyFont="1" applyFill="1" applyBorder="1" applyAlignment="1" applyProtection="1">
      <alignment horizontal="center" vertical="center" textRotation="90"/>
      <protection locked="0"/>
    </xf>
    <xf numFmtId="164" fontId="16" fillId="3" borderId="33" xfId="0" applyNumberFormat="1" applyFont="1" applyFill="1" applyBorder="1" applyAlignment="1" applyProtection="1">
      <alignment horizontal="center" vertical="center" textRotation="90"/>
      <protection locked="0"/>
    </xf>
    <xf numFmtId="164" fontId="16" fillId="3" borderId="34" xfId="0" applyNumberFormat="1" applyFont="1" applyFill="1" applyBorder="1" applyAlignment="1" applyProtection="1">
      <alignment horizontal="center" vertical="center" textRotation="90"/>
      <protection locked="0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 2" xfId="20"/>
    <cellStyle name="Normal_ARVA2000" xfId="21"/>
    <cellStyle name="Percent" xfId="22"/>
    <cellStyle name="Followed Hyperlink" xfId="23"/>
    <cellStyle name="Undefinier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AREME\ALLEMAGN\BERG\BERGFIL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Ni2"/>
      <sheetName val="CuNi 6"/>
      <sheetName val="CuNi10"/>
      <sheetName val="CuNi23"/>
      <sheetName val="CuNi44"/>
      <sheetName val="RS125"/>
      <sheetName val="R135"/>
      <sheetName val="RS145"/>
      <sheetName val="RSY"/>
      <sheetName val="RSY Gros dia"/>
      <sheetName val="PRM"/>
      <sheetName val="RS20"/>
      <sheetName val="RS30"/>
      <sheetName val="RS36"/>
      <sheetName val="RS60"/>
      <sheetName val="RS70"/>
      <sheetName val="RS80"/>
      <sheetName val="DIVERS"/>
      <sheetName val="SP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J27" sqref="J27"/>
    </sheetView>
  </sheetViews>
  <sheetFormatPr defaultColWidth="9.00390625" defaultRowHeight="12.75"/>
  <cols>
    <col min="1" max="1" width="8.25390625" style="0" customWidth="1"/>
    <col min="2" max="2" width="7.125" style="0" customWidth="1"/>
    <col min="3" max="3" width="7.375" style="0" customWidth="1"/>
    <col min="4" max="4" width="13.875" style="38" customWidth="1"/>
    <col min="5" max="5" width="9.375" style="0" customWidth="1"/>
    <col min="6" max="6" width="10.00390625" style="0" customWidth="1"/>
    <col min="7" max="7" width="8.75390625" style="0" customWidth="1"/>
    <col min="8" max="8" width="9.875" style="0" customWidth="1"/>
    <col min="9" max="9" width="8.875" style="0" customWidth="1"/>
    <col min="10" max="10" width="7.75390625" style="0" customWidth="1"/>
    <col min="11" max="11" width="3.625" style="0" customWidth="1"/>
    <col min="12" max="12" width="8.625" style="0" customWidth="1"/>
    <col min="13" max="13" width="8.375" style="0" customWidth="1"/>
    <col min="14" max="14" width="14.25390625" style="38" customWidth="1"/>
    <col min="15" max="15" width="9.125" style="0" customWidth="1"/>
  </cols>
  <sheetData>
    <row r="1" spans="1:15" ht="48" thickBot="1" thickTop="1">
      <c r="A1" s="1" t="s">
        <v>0</v>
      </c>
      <c r="B1" s="2" t="s">
        <v>1</v>
      </c>
      <c r="C1" s="2" t="s">
        <v>22</v>
      </c>
      <c r="D1" s="3" t="s">
        <v>2</v>
      </c>
      <c r="E1" s="2" t="s">
        <v>3</v>
      </c>
      <c r="F1" s="4" t="s">
        <v>4</v>
      </c>
      <c r="G1" s="4" t="s">
        <v>5</v>
      </c>
      <c r="H1" s="2" t="s">
        <v>6</v>
      </c>
      <c r="I1" s="5" t="s">
        <v>7</v>
      </c>
      <c r="J1" s="6" t="s">
        <v>8</v>
      </c>
      <c r="K1" s="22"/>
      <c r="L1" s="49" t="s">
        <v>3</v>
      </c>
      <c r="M1" s="50" t="s">
        <v>0</v>
      </c>
      <c r="N1" s="50" t="s">
        <v>2</v>
      </c>
      <c r="O1" s="15" t="s">
        <v>7</v>
      </c>
    </row>
    <row r="2" spans="1:15" ht="13.5" thickTop="1">
      <c r="A2" s="53">
        <v>2</v>
      </c>
      <c r="B2" s="19">
        <f>3.1415926*A2*A2/4</f>
        <v>3.1415926</v>
      </c>
      <c r="C2" s="19">
        <f>3.1415926*A2*10</f>
        <v>62.831852</v>
      </c>
      <c r="D2" s="28" t="s">
        <v>9</v>
      </c>
      <c r="E2" s="29"/>
      <c r="F2" s="29"/>
      <c r="G2" s="29"/>
      <c r="H2" s="29"/>
      <c r="I2" s="29"/>
      <c r="J2" s="30"/>
      <c r="K2" s="22"/>
      <c r="L2" s="59">
        <v>2</v>
      </c>
      <c r="M2" s="39" t="s">
        <v>9</v>
      </c>
      <c r="N2" s="39"/>
      <c r="O2" s="40"/>
    </row>
    <row r="3" spans="1:15" ht="12.75">
      <c r="A3" s="54"/>
      <c r="B3" s="20"/>
      <c r="C3" s="20"/>
      <c r="D3" s="34" t="s">
        <v>23</v>
      </c>
      <c r="E3" s="7">
        <f>I3/B2</f>
        <v>0.34377468294265784</v>
      </c>
      <c r="F3" s="7">
        <f>B2*J3/1000</f>
        <v>0.02623229821</v>
      </c>
      <c r="G3" s="8">
        <f>1/F3</f>
        <v>38.1209451034218</v>
      </c>
      <c r="H3" s="8">
        <f>E3*G3</f>
        <v>13.105015816403295</v>
      </c>
      <c r="I3" s="9">
        <v>1.08</v>
      </c>
      <c r="J3" s="10">
        <v>8.35</v>
      </c>
      <c r="K3" s="22"/>
      <c r="L3" s="60"/>
      <c r="M3" s="47">
        <f>SQRT(4*O3/(3.1415926*L2))</f>
        <v>0.8291859658033991</v>
      </c>
      <c r="N3" s="41" t="s">
        <v>23</v>
      </c>
      <c r="O3" s="42">
        <v>1.08</v>
      </c>
    </row>
    <row r="4" spans="1:15" ht="12.75">
      <c r="A4" s="54"/>
      <c r="B4" s="20"/>
      <c r="C4" s="20"/>
      <c r="D4" s="34" t="s">
        <v>24</v>
      </c>
      <c r="E4" s="7">
        <f>I4/B2</f>
        <v>0.37560567210401496</v>
      </c>
      <c r="F4" s="7">
        <f>B2*J4/1000</f>
        <v>0.025635395616</v>
      </c>
      <c r="G4" s="8">
        <f>1/F4</f>
        <v>39.00856514872206</v>
      </c>
      <c r="H4" s="8">
        <f>E4*G4</f>
        <v>14.651838330499006</v>
      </c>
      <c r="I4" s="9">
        <v>1.18</v>
      </c>
      <c r="J4" s="10">
        <v>8.16</v>
      </c>
      <c r="K4" s="22"/>
      <c r="L4" s="60"/>
      <c r="M4" s="47">
        <f>SQRT(4*O4/(3.1415926*L2))</f>
        <v>0.8667244915242848</v>
      </c>
      <c r="N4" s="41" t="s">
        <v>24</v>
      </c>
      <c r="O4" s="42">
        <v>1.18</v>
      </c>
    </row>
    <row r="5" spans="1:15" ht="12.75">
      <c r="A5" s="54"/>
      <c r="B5" s="20"/>
      <c r="C5" s="20"/>
      <c r="D5" s="34" t="s">
        <v>25</v>
      </c>
      <c r="E5" s="7">
        <f>I5/B2</f>
        <v>0.3565070786072007</v>
      </c>
      <c r="F5" s="7">
        <f>B2*J5/1000</f>
        <v>0.025761059319999998</v>
      </c>
      <c r="G5" s="8">
        <f>1/F5</f>
        <v>38.818279465069764</v>
      </c>
      <c r="H5" s="8">
        <f>E5*G5</f>
        <v>13.838991408649912</v>
      </c>
      <c r="I5" s="9">
        <v>1.12</v>
      </c>
      <c r="J5" s="10">
        <v>8.2</v>
      </c>
      <c r="K5" s="22"/>
      <c r="L5" s="60"/>
      <c r="M5" s="47">
        <f>SQRT(4*O5/(3.1415926*L2))</f>
        <v>0.8444016563309201</v>
      </c>
      <c r="N5" s="41" t="s">
        <v>25</v>
      </c>
      <c r="O5" s="42">
        <v>1.12</v>
      </c>
    </row>
    <row r="6" spans="1:15" ht="12.75">
      <c r="A6" s="54"/>
      <c r="B6" s="20"/>
      <c r="C6" s="20"/>
      <c r="D6" s="34" t="s">
        <v>26</v>
      </c>
      <c r="E6" s="7">
        <f>I6/B2</f>
        <v>0.33422538619425063</v>
      </c>
      <c r="F6" s="7">
        <f>B2*J6/1000</f>
        <v>0.024975661170000003</v>
      </c>
      <c r="G6" s="8">
        <f>1/F6</f>
        <v>40.03898007717887</v>
      </c>
      <c r="H6" s="8">
        <f>E6*G6</f>
        <v>13.382043579119015</v>
      </c>
      <c r="I6" s="9">
        <v>1.05</v>
      </c>
      <c r="J6" s="10">
        <v>7.95</v>
      </c>
      <c r="K6" s="22"/>
      <c r="L6" s="60"/>
      <c r="M6" s="47">
        <f>SQRT(4*O6/(3.1415926*L2))</f>
        <v>0.8175883881199031</v>
      </c>
      <c r="N6" s="41" t="s">
        <v>26</v>
      </c>
      <c r="O6" s="42">
        <v>1.05</v>
      </c>
    </row>
    <row r="7" spans="1:15" ht="12.75">
      <c r="A7" s="54"/>
      <c r="B7" s="20"/>
      <c r="C7" s="20"/>
      <c r="D7" s="34" t="s">
        <v>27</v>
      </c>
      <c r="E7" s="7">
        <f>I7/B2</f>
        <v>0.3310422872781149</v>
      </c>
      <c r="F7" s="7">
        <f>B2*J7/1000</f>
        <v>0.02481858154</v>
      </c>
      <c r="G7" s="8">
        <f>1/F7</f>
        <v>40.29239134349013</v>
      </c>
      <c r="H7" s="8">
        <f>E7*G7</f>
        <v>13.33848539025389</v>
      </c>
      <c r="I7" s="9">
        <v>1.04</v>
      </c>
      <c r="J7" s="10">
        <v>7.9</v>
      </c>
      <c r="K7" s="22"/>
      <c r="L7" s="60"/>
      <c r="M7" s="47">
        <f>SQRT(4*O7/(3.1415926*L2))</f>
        <v>0.8136857959656355</v>
      </c>
      <c r="N7" s="41" t="s">
        <v>27</v>
      </c>
      <c r="O7" s="42">
        <v>1.04</v>
      </c>
    </row>
    <row r="8" spans="1:15" ht="12.75">
      <c r="A8" s="54"/>
      <c r="B8" s="20"/>
      <c r="C8" s="20"/>
      <c r="D8" s="31" t="s">
        <v>10</v>
      </c>
      <c r="E8" s="32"/>
      <c r="F8" s="32"/>
      <c r="G8" s="32"/>
      <c r="H8" s="32"/>
      <c r="I8" s="32"/>
      <c r="J8" s="33"/>
      <c r="K8" s="22"/>
      <c r="L8" s="60"/>
      <c r="M8" s="43" t="s">
        <v>10</v>
      </c>
      <c r="N8" s="43"/>
      <c r="O8" s="44"/>
    </row>
    <row r="9" spans="1:15" ht="12.75">
      <c r="A9" s="54"/>
      <c r="B9" s="20"/>
      <c r="C9" s="20"/>
      <c r="D9" s="34" t="s">
        <v>28</v>
      </c>
      <c r="E9" s="7">
        <f>I9/B2</f>
        <v>0.39788736451696505</v>
      </c>
      <c r="F9" s="7">
        <f>B2*J9/1000</f>
        <v>0.02309070561</v>
      </c>
      <c r="G9" s="8">
        <f>1/F9</f>
        <v>43.30746824674449</v>
      </c>
      <c r="H9" s="8">
        <f>E9*G9</f>
        <v>17.231494404599314</v>
      </c>
      <c r="I9" s="11">
        <v>1.25</v>
      </c>
      <c r="J9" s="10">
        <v>7.35</v>
      </c>
      <c r="K9" s="22"/>
      <c r="L9" s="60"/>
      <c r="M9" s="47">
        <f>SQRT(4*O9/(3.1415926*L2))</f>
        <v>0.8920620656848547</v>
      </c>
      <c r="N9" s="41" t="s">
        <v>28</v>
      </c>
      <c r="O9" s="42">
        <v>1.25</v>
      </c>
    </row>
    <row r="10" spans="1:15" ht="12.75">
      <c r="A10" s="54"/>
      <c r="B10" s="20"/>
      <c r="C10" s="20"/>
      <c r="D10" s="34" t="s">
        <v>29</v>
      </c>
      <c r="E10" s="7">
        <f>I10/B2</f>
        <v>0.4297183536783223</v>
      </c>
      <c r="F10" s="7">
        <f>B2*J10/1000</f>
        <v>0.02277654635</v>
      </c>
      <c r="G10" s="8">
        <f>1/F10</f>
        <v>43.90481263635477</v>
      </c>
      <c r="H10" s="8">
        <f>E10*G10</f>
        <v>18.86670380464957</v>
      </c>
      <c r="I10" s="11">
        <v>1.35</v>
      </c>
      <c r="J10" s="10">
        <v>7.25</v>
      </c>
      <c r="K10" s="22"/>
      <c r="L10" s="60"/>
      <c r="M10" s="47">
        <f>SQRT(4*O10/(3.1415926*L2))</f>
        <v>0.9270580927626082</v>
      </c>
      <c r="N10" s="41" t="s">
        <v>29</v>
      </c>
      <c r="O10" s="42">
        <v>1.35</v>
      </c>
    </row>
    <row r="11" spans="1:15" ht="12.75">
      <c r="A11" s="54"/>
      <c r="B11" s="20"/>
      <c r="C11" s="20"/>
      <c r="D11" s="34" t="s">
        <v>30</v>
      </c>
      <c r="E11" s="7">
        <f>I11/B2</f>
        <v>0.4456338482590008</v>
      </c>
      <c r="F11" s="7">
        <f>B2*J11/1000</f>
        <v>0.02246238709</v>
      </c>
      <c r="G11" s="8">
        <f>1/F11</f>
        <v>44.51886595994014</v>
      </c>
      <c r="H11" s="8">
        <f>E11*G11</f>
        <v>19.839113557854763</v>
      </c>
      <c r="I11" s="11">
        <v>1.4</v>
      </c>
      <c r="J11" s="10">
        <v>7.15</v>
      </c>
      <c r="K11" s="22"/>
      <c r="L11" s="60"/>
      <c r="M11" s="47">
        <f>SQRT(4*O11/(3.1415926*L2))</f>
        <v>0.9440697519346765</v>
      </c>
      <c r="N11" s="41" t="s">
        <v>30</v>
      </c>
      <c r="O11" s="42">
        <v>1.4</v>
      </c>
    </row>
    <row r="12" spans="1:15" ht="12.75">
      <c r="A12" s="54"/>
      <c r="B12" s="20"/>
      <c r="C12" s="20"/>
      <c r="D12" s="34" t="s">
        <v>31</v>
      </c>
      <c r="E12" s="7">
        <f>I12/B2</f>
        <v>0.4583662439235437</v>
      </c>
      <c r="F12" s="7">
        <f>B2*J12/1000</f>
        <v>0.02230530746</v>
      </c>
      <c r="G12" s="8">
        <f>1/F12</f>
        <v>44.832379100503104</v>
      </c>
      <c r="H12" s="8">
        <f>E12*G12</f>
        <v>20.54964921445399</v>
      </c>
      <c r="I12" s="11">
        <v>1.44</v>
      </c>
      <c r="J12" s="10">
        <v>7.1</v>
      </c>
      <c r="K12" s="22"/>
      <c r="L12" s="60"/>
      <c r="M12" s="47">
        <f>SQRT(4*O12/(3.1415926*L2))</f>
        <v>0.9574614811297044</v>
      </c>
      <c r="N12" s="41" t="s">
        <v>31</v>
      </c>
      <c r="O12" s="42">
        <v>1.44</v>
      </c>
    </row>
    <row r="13" spans="1:15" ht="12.75">
      <c r="A13" s="54"/>
      <c r="B13" s="20"/>
      <c r="C13" s="20"/>
      <c r="D13" s="34" t="s">
        <v>32</v>
      </c>
      <c r="E13" s="7">
        <f>I13/B2</f>
        <v>0.4424507493428651</v>
      </c>
      <c r="F13" s="7">
        <f>B2*J13/1000</f>
        <v>0.02230530746</v>
      </c>
      <c r="G13" s="8">
        <f>1/F13</f>
        <v>44.832379100503104</v>
      </c>
      <c r="H13" s="8">
        <f>E13*G13</f>
        <v>19.836119727841</v>
      </c>
      <c r="I13" s="11">
        <v>1.39</v>
      </c>
      <c r="J13" s="10">
        <v>7.1</v>
      </c>
      <c r="K13" s="22"/>
      <c r="L13" s="60"/>
      <c r="M13" s="47">
        <f>SQRT(4*O13/(3.1415926*L2))</f>
        <v>0.9406920317966609</v>
      </c>
      <c r="N13" s="41" t="s">
        <v>32</v>
      </c>
      <c r="O13" s="42">
        <v>1.39</v>
      </c>
    </row>
    <row r="14" spans="1:15" ht="12.75">
      <c r="A14" s="54"/>
      <c r="B14" s="20"/>
      <c r="C14" s="20"/>
      <c r="D14" s="31" t="s">
        <v>11</v>
      </c>
      <c r="E14" s="32"/>
      <c r="F14" s="32"/>
      <c r="G14" s="32"/>
      <c r="H14" s="32"/>
      <c r="I14" s="32"/>
      <c r="J14" s="33"/>
      <c r="K14" s="22"/>
      <c r="L14" s="60"/>
      <c r="M14" s="43" t="s">
        <v>11</v>
      </c>
      <c r="N14" s="43"/>
      <c r="O14" s="44"/>
    </row>
    <row r="15" spans="1:15" ht="12.75">
      <c r="A15" s="54"/>
      <c r="B15" s="20"/>
      <c r="C15" s="20"/>
      <c r="D15" s="34" t="s">
        <v>33</v>
      </c>
      <c r="E15" s="7">
        <f>I15/B2</f>
        <v>0.1559718468906503</v>
      </c>
      <c r="F15" s="7">
        <f>B2*J15/1000</f>
        <v>0.027960174140000002</v>
      </c>
      <c r="G15" s="8">
        <f>1/F15</f>
        <v>35.765156361075505</v>
      </c>
      <c r="H15" s="8">
        <f>E15*G15</f>
        <v>5.578357491969836</v>
      </c>
      <c r="I15" s="23">
        <v>0.49</v>
      </c>
      <c r="J15" s="24">
        <v>8.9</v>
      </c>
      <c r="K15" s="22"/>
      <c r="L15" s="60"/>
      <c r="M15" s="47">
        <f>SQRT(4*O15/(3.1415926*L2))</f>
        <v>0.5585191973256609</v>
      </c>
      <c r="N15" s="41" t="s">
        <v>33</v>
      </c>
      <c r="O15" s="42">
        <v>0.49</v>
      </c>
    </row>
    <row r="16" spans="1:15" ht="12.75">
      <c r="A16" s="54"/>
      <c r="B16" s="20"/>
      <c r="C16" s="20"/>
      <c r="D16" s="34" t="s">
        <v>34</v>
      </c>
      <c r="E16" s="7">
        <f>I16/B2</f>
        <v>0.09549296748407161</v>
      </c>
      <c r="F16" s="7">
        <f>B2*J16/1000</f>
        <v>0.027960174140000002</v>
      </c>
      <c r="G16" s="8">
        <f>1/F16</f>
        <v>35.765156361075505</v>
      </c>
      <c r="H16" s="8">
        <f>E16*G16</f>
        <v>3.41532091345092</v>
      </c>
      <c r="I16" s="23">
        <v>0.3</v>
      </c>
      <c r="J16" s="24">
        <v>8.9</v>
      </c>
      <c r="K16" s="22"/>
      <c r="L16" s="60"/>
      <c r="M16" s="47">
        <f>SQRT(4*O16/(3.1415926*L2))</f>
        <v>0.4370193759642051</v>
      </c>
      <c r="N16" s="41" t="s">
        <v>34</v>
      </c>
      <c r="O16" s="42">
        <v>0.3</v>
      </c>
    </row>
    <row r="17" spans="1:15" ht="12.75">
      <c r="A17" s="54"/>
      <c r="B17" s="20"/>
      <c r="C17" s="20"/>
      <c r="D17" s="34" t="s">
        <v>35</v>
      </c>
      <c r="E17" s="7">
        <f>I17/B2</f>
        <v>0.04774648374203581</v>
      </c>
      <c r="F17" s="7">
        <f>B2*J17/1000</f>
        <v>0.027960174140000002</v>
      </c>
      <c r="G17" s="8">
        <f>1/F17</f>
        <v>35.765156361075505</v>
      </c>
      <c r="H17" s="8">
        <f>E17*G17</f>
        <v>1.70766045672546</v>
      </c>
      <c r="I17" s="23">
        <v>0.15</v>
      </c>
      <c r="J17" s="24">
        <v>8.9</v>
      </c>
      <c r="K17" s="22"/>
      <c r="L17" s="60"/>
      <c r="M17" s="47">
        <f>SQRT(4*O17/(3.1415926*L2))</f>
        <v>0.30901936425420273</v>
      </c>
      <c r="N17" s="41" t="s">
        <v>35</v>
      </c>
      <c r="O17" s="42">
        <v>0.15</v>
      </c>
    </row>
    <row r="18" spans="1:15" ht="12.75">
      <c r="A18" s="54"/>
      <c r="B18" s="20"/>
      <c r="C18" s="20"/>
      <c r="D18" s="34" t="s">
        <v>36</v>
      </c>
      <c r="E18" s="7">
        <f>I18/B2</f>
        <v>0.0318309891613572</v>
      </c>
      <c r="F18" s="7">
        <f>B2*J18/1000</f>
        <v>0.027960174140000002</v>
      </c>
      <c r="G18" s="8">
        <f>1/F18</f>
        <v>35.765156361075505</v>
      </c>
      <c r="H18" s="8">
        <f>E18*G18</f>
        <v>1.13844030448364</v>
      </c>
      <c r="I18" s="23">
        <v>0.1</v>
      </c>
      <c r="J18" s="24">
        <v>8.9</v>
      </c>
      <c r="K18" s="22"/>
      <c r="L18" s="60"/>
      <c r="M18" s="47">
        <f>SQRT(4*O18/(3.1415926*L2))</f>
        <v>0.2523132543540161</v>
      </c>
      <c r="N18" s="41" t="s">
        <v>36</v>
      </c>
      <c r="O18" s="42">
        <v>0.1</v>
      </c>
    </row>
    <row r="19" spans="1:15" ht="13.5" thickBot="1">
      <c r="A19" s="55"/>
      <c r="B19" s="21"/>
      <c r="C19" s="21"/>
      <c r="D19" s="35" t="s">
        <v>37</v>
      </c>
      <c r="E19" s="12">
        <f>I19/B2</f>
        <v>0.0159154945806786</v>
      </c>
      <c r="F19" s="12">
        <f>B2*J19/1000</f>
        <v>0.027960174140000002</v>
      </c>
      <c r="G19" s="13">
        <f>1/F19</f>
        <v>35.765156361075505</v>
      </c>
      <c r="H19" s="13">
        <f>E19*G19</f>
        <v>0.56922015224182</v>
      </c>
      <c r="I19" s="25">
        <v>0.05</v>
      </c>
      <c r="J19" s="26">
        <v>8.9</v>
      </c>
      <c r="K19" s="22"/>
      <c r="L19" s="61"/>
      <c r="M19" s="48">
        <f>SQRT(4*O19/(3.1415926*L2))</f>
        <v>0.17841241313697095</v>
      </c>
      <c r="N19" s="45" t="s">
        <v>37</v>
      </c>
      <c r="O19" s="46">
        <v>0.05</v>
      </c>
    </row>
    <row r="20" spans="1:15" ht="14.25" thickBot="1" thickTop="1">
      <c r="A20" s="52" t="s">
        <v>38</v>
      </c>
      <c r="B20" s="22"/>
      <c r="C20" s="22"/>
      <c r="D20" s="36"/>
      <c r="E20" s="22"/>
      <c r="F20" s="22"/>
      <c r="G20" s="22"/>
      <c r="H20" s="22"/>
      <c r="I20" s="22"/>
      <c r="J20" s="22"/>
      <c r="K20" s="22"/>
      <c r="L20" s="51" t="s">
        <v>39</v>
      </c>
      <c r="M20" s="51"/>
      <c r="N20" s="51"/>
      <c r="O20" s="51"/>
    </row>
    <row r="21" spans="1:11" ht="41.25" thickBot="1" thickTop="1">
      <c r="A21" s="1" t="s">
        <v>0</v>
      </c>
      <c r="B21" s="2" t="s">
        <v>1</v>
      </c>
      <c r="C21" s="2" t="s">
        <v>22</v>
      </c>
      <c r="D21" s="3" t="s">
        <v>2</v>
      </c>
      <c r="E21" s="4" t="s">
        <v>4</v>
      </c>
      <c r="F21" s="4" t="s">
        <v>5</v>
      </c>
      <c r="G21" s="6" t="s">
        <v>8</v>
      </c>
      <c r="H21" s="22"/>
      <c r="I21" s="22"/>
      <c r="J21" s="22"/>
      <c r="K21" s="22"/>
    </row>
    <row r="22" spans="1:11" ht="13.5" customHeight="1" thickTop="1">
      <c r="A22" s="56">
        <v>2</v>
      </c>
      <c r="B22" s="16">
        <f>3.1415926*A22*A22/4</f>
        <v>3.1415926</v>
      </c>
      <c r="C22" s="16">
        <f>3.1415926*A22*10</f>
        <v>62.831852</v>
      </c>
      <c r="D22" s="34" t="s">
        <v>12</v>
      </c>
      <c r="E22" s="7">
        <f>B22*G22/1000</f>
        <v>0.027394687472000002</v>
      </c>
      <c r="F22" s="8">
        <f>1/E22</f>
        <v>36.50342793733624</v>
      </c>
      <c r="G22" s="10">
        <v>8.72</v>
      </c>
      <c r="H22" s="22"/>
      <c r="I22" s="22"/>
      <c r="J22" s="22"/>
      <c r="K22" s="22"/>
    </row>
    <row r="23" spans="1:11" ht="12.75">
      <c r="A23" s="57"/>
      <c r="B23" s="17"/>
      <c r="C23" s="17"/>
      <c r="D23" s="34" t="s">
        <v>13</v>
      </c>
      <c r="E23" s="7">
        <f>B22*G23/1000</f>
        <v>0.02701769636</v>
      </c>
      <c r="F23" s="8">
        <f>1/E23</f>
        <v>37.0127780946014</v>
      </c>
      <c r="G23" s="10">
        <v>8.6</v>
      </c>
      <c r="H23" s="22"/>
      <c r="I23" s="22"/>
      <c r="J23" s="22"/>
      <c r="K23" s="22"/>
    </row>
    <row r="24" spans="1:11" ht="12.75">
      <c r="A24" s="57"/>
      <c r="B24" s="17"/>
      <c r="C24" s="17"/>
      <c r="D24" s="37"/>
      <c r="E24" s="27"/>
      <c r="F24" s="27"/>
      <c r="G24" s="10"/>
      <c r="H24" s="22"/>
      <c r="I24" s="22"/>
      <c r="J24" s="22"/>
      <c r="K24" s="22"/>
    </row>
    <row r="25" spans="1:11" ht="12.75">
      <c r="A25" s="57"/>
      <c r="B25" s="17"/>
      <c r="C25" s="17"/>
      <c r="D25" s="34" t="s">
        <v>14</v>
      </c>
      <c r="E25" s="7">
        <f>B22*G25/1000</f>
        <v>0.026797784877999997</v>
      </c>
      <c r="F25" s="8">
        <f>1/E25</f>
        <v>37.31651718799204</v>
      </c>
      <c r="G25" s="10">
        <v>8.53</v>
      </c>
      <c r="H25" s="22"/>
      <c r="I25" s="22"/>
      <c r="J25" s="22"/>
      <c r="K25" s="22"/>
    </row>
    <row r="26" spans="1:11" ht="12.75">
      <c r="A26" s="57"/>
      <c r="B26" s="17"/>
      <c r="C26" s="17"/>
      <c r="D26" s="34" t="s">
        <v>15</v>
      </c>
      <c r="E26" s="7">
        <f>B22*G26/1000</f>
        <v>0.026954864508</v>
      </c>
      <c r="F26" s="8">
        <f>1/E26</f>
        <v>37.099054966616784</v>
      </c>
      <c r="G26" s="10">
        <v>8.58</v>
      </c>
      <c r="H26" s="22"/>
      <c r="I26" s="22"/>
      <c r="J26" s="22"/>
      <c r="K26" s="22"/>
    </row>
    <row r="27" spans="1:11" ht="12.75">
      <c r="A27" s="57"/>
      <c r="B27" s="17"/>
      <c r="C27" s="17"/>
      <c r="D27" s="37"/>
      <c r="E27" s="27"/>
      <c r="F27" s="27"/>
      <c r="G27" s="10"/>
      <c r="H27" s="22"/>
      <c r="I27" s="22"/>
      <c r="J27" s="22"/>
      <c r="K27" s="22"/>
    </row>
    <row r="28" spans="1:11" ht="12.75">
      <c r="A28" s="57"/>
      <c r="B28" s="17"/>
      <c r="C28" s="17"/>
      <c r="D28" s="34" t="s">
        <v>16</v>
      </c>
      <c r="E28" s="7">
        <f>B22*G28/1000</f>
        <v>0.027394687472000002</v>
      </c>
      <c r="F28" s="8">
        <f>1/E28</f>
        <v>36.50342793733624</v>
      </c>
      <c r="G28" s="10">
        <v>8.72</v>
      </c>
      <c r="H28" s="22"/>
      <c r="I28" s="22"/>
      <c r="J28" s="22"/>
      <c r="K28" s="22"/>
    </row>
    <row r="29" spans="1:11" ht="12.75">
      <c r="A29" s="57"/>
      <c r="B29" s="17"/>
      <c r="C29" s="17"/>
      <c r="D29" s="34" t="s">
        <v>17</v>
      </c>
      <c r="E29" s="7">
        <f>B22*G29/1000</f>
        <v>0.027960174140000002</v>
      </c>
      <c r="F29" s="8">
        <f>1/E29</f>
        <v>35.765156361075505</v>
      </c>
      <c r="G29" s="10">
        <v>8.9</v>
      </c>
      <c r="H29" s="22"/>
      <c r="I29" s="22"/>
      <c r="J29" s="22"/>
      <c r="K29" s="22"/>
    </row>
    <row r="30" spans="1:11" ht="12.75">
      <c r="A30" s="57"/>
      <c r="B30" s="17"/>
      <c r="C30" s="17"/>
      <c r="D30" s="37"/>
      <c r="E30" s="27"/>
      <c r="F30" s="27"/>
      <c r="G30" s="10"/>
      <c r="H30" s="22"/>
      <c r="I30" s="22"/>
      <c r="J30" s="22"/>
      <c r="K30" s="22"/>
    </row>
    <row r="31" spans="1:11" ht="12.75">
      <c r="A31" s="57"/>
      <c r="B31" s="17"/>
      <c r="C31" s="17"/>
      <c r="D31" s="34" t="s">
        <v>18</v>
      </c>
      <c r="E31" s="7">
        <f>B22*G31/1000</f>
        <v>0.024692917836000004</v>
      </c>
      <c r="F31" s="8">
        <f>1/E31</f>
        <v>40.49744168111603</v>
      </c>
      <c r="G31" s="10">
        <v>7.86</v>
      </c>
      <c r="H31" s="22"/>
      <c r="I31" s="22"/>
      <c r="J31" s="22"/>
      <c r="K31" s="22"/>
    </row>
    <row r="32" spans="1:11" ht="12.75">
      <c r="A32" s="57"/>
      <c r="B32" s="17"/>
      <c r="C32" s="17"/>
      <c r="D32" s="34" t="s">
        <v>19</v>
      </c>
      <c r="E32" s="7">
        <f>B22*G32/1000</f>
        <v>0.027960174140000002</v>
      </c>
      <c r="F32" s="8">
        <f>1/E32</f>
        <v>35.765156361075505</v>
      </c>
      <c r="G32" s="10">
        <v>8.9</v>
      </c>
      <c r="H32" s="22"/>
      <c r="I32" s="22"/>
      <c r="J32" s="22"/>
      <c r="K32" s="22"/>
    </row>
    <row r="33" spans="1:11" ht="12.75">
      <c r="A33" s="57"/>
      <c r="B33" s="17"/>
      <c r="C33" s="17"/>
      <c r="D33" s="37"/>
      <c r="E33" s="27"/>
      <c r="F33" s="27"/>
      <c r="G33" s="10"/>
      <c r="H33" s="22"/>
      <c r="I33" s="22"/>
      <c r="J33" s="22"/>
      <c r="K33" s="22"/>
    </row>
    <row r="34" spans="1:11" ht="12.75">
      <c r="A34" s="57"/>
      <c r="B34" s="17"/>
      <c r="C34" s="17"/>
      <c r="D34" s="34" t="s">
        <v>20</v>
      </c>
      <c r="E34" s="7">
        <f>B22*G34/1000</f>
        <v>0.028023005992000003</v>
      </c>
      <c r="F34" s="8">
        <f>1/E34</f>
        <v>35.68496542753049</v>
      </c>
      <c r="G34" s="10">
        <v>8.92</v>
      </c>
      <c r="H34" s="22"/>
      <c r="I34" s="22"/>
      <c r="J34" s="22"/>
      <c r="K34" s="22"/>
    </row>
    <row r="35" spans="1:11" ht="13.5" thickBot="1">
      <c r="A35" s="58"/>
      <c r="B35" s="18"/>
      <c r="C35" s="18"/>
      <c r="D35" s="35" t="s">
        <v>21</v>
      </c>
      <c r="E35" s="12">
        <f>B22*G35/1000</f>
        <v>0.027960174140000002</v>
      </c>
      <c r="F35" s="13">
        <f>1/E35</f>
        <v>35.765156361075505</v>
      </c>
      <c r="G35" s="14">
        <v>8.9</v>
      </c>
      <c r="H35" s="22"/>
      <c r="I35" s="22"/>
      <c r="J35" s="22"/>
      <c r="K35" s="22"/>
    </row>
    <row r="36" ht="13.5" thickTop="1">
      <c r="A36" s="52" t="s">
        <v>38</v>
      </c>
    </row>
  </sheetData>
  <sheetProtection password="DDB5" sheet="1" objects="1" scenarios="1"/>
  <mergeCells count="14">
    <mergeCell ref="L20:O20"/>
    <mergeCell ref="M2:O2"/>
    <mergeCell ref="M8:O8"/>
    <mergeCell ref="M14:O14"/>
    <mergeCell ref="D2:J2"/>
    <mergeCell ref="D8:J8"/>
    <mergeCell ref="D14:J14"/>
    <mergeCell ref="L2:L19"/>
    <mergeCell ref="A2:A19"/>
    <mergeCell ref="B2:B19"/>
    <mergeCell ref="C2:C19"/>
    <mergeCell ref="A22:A35"/>
    <mergeCell ref="B22:B35"/>
    <mergeCell ref="C22:C35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Inkosas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Tomas Kratochvile</cp:lastModifiedBy>
  <dcterms:created xsi:type="dcterms:W3CDTF">2010-02-11T13:40:33Z</dcterms:created>
  <dcterms:modified xsi:type="dcterms:W3CDTF">2010-02-11T14:52:15Z</dcterms:modified>
  <cp:category/>
  <cp:version/>
  <cp:contentType/>
  <cp:contentStatus/>
</cp:coreProperties>
</file>